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activeTab="0"/>
  </bookViews>
  <sheets>
    <sheet name="Тэ2" sheetId="1" r:id="rId1"/>
  </sheets>
  <definedNames/>
  <calcPr fullCalcOnLoad="1"/>
</workbook>
</file>

<file path=xl/sharedStrings.xml><?xml version="1.0" encoding="utf-8"?>
<sst xmlns="http://schemas.openxmlformats.org/spreadsheetml/2006/main" count="77" uniqueCount="70">
  <si>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</si>
  <si>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</si>
  <si>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</si>
  <si>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</si>
  <si>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</si>
  <si>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</si>
  <si>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</si>
  <si>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</si>
  <si>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</si>
  <si>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</si>
  <si>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</si>
  <si>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</si>
  <si>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</si>
  <si>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</si>
  <si>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</si>
  <si>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</si>
  <si>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</si>
  <si>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</si>
  <si>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</si>
  <si>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№</t>
  </si>
  <si>
    <t>21</t>
  </si>
  <si>
    <t>22</t>
  </si>
  <si>
    <t>23</t>
  </si>
  <si>
    <t>24</t>
  </si>
  <si>
    <t>25</t>
  </si>
  <si>
    <t>26</t>
  </si>
  <si>
    <t>27</t>
  </si>
  <si>
    <t>28</t>
  </si>
  <si>
    <t>Наименование показателя</t>
  </si>
  <si>
    <t>Объемы  производства и реализации тепловой энергии,  тыс.Гкал</t>
  </si>
  <si>
    <t>Объем вырабатываемой т/э</t>
  </si>
  <si>
    <t>Объем покупной т/э</t>
  </si>
  <si>
    <t>Собственные нужды котельной</t>
  </si>
  <si>
    <t>Отпуск в сеть  стр1+стр2-стр3</t>
  </si>
  <si>
    <t>Потери т/э в сетях совместного использования</t>
  </si>
  <si>
    <t>в т.ч. собственное потребление</t>
  </si>
  <si>
    <r>
      <t xml:space="preserve">реализация  сторонним потребителям </t>
    </r>
    <r>
      <rPr>
        <i/>
        <sz val="12"/>
        <rFont val="Times New Roman"/>
        <family val="1"/>
      </rPr>
      <t>стр6-стр7</t>
    </r>
  </si>
  <si>
    <t>в т.ч.: население</t>
  </si>
  <si>
    <t xml:space="preserve">       бюджет</t>
  </si>
  <si>
    <t xml:space="preserve">      прочие</t>
  </si>
  <si>
    <t xml:space="preserve">Калькуляция затрат </t>
  </si>
  <si>
    <t xml:space="preserve"> на весь объем (тыс.руб.)</t>
  </si>
  <si>
    <t>на 1 Гкал. (руб.)</t>
  </si>
  <si>
    <r>
      <t xml:space="preserve">Топливо   </t>
    </r>
    <r>
      <rPr>
        <sz val="12"/>
        <rFont val="Arial"/>
        <family val="2"/>
      </rPr>
      <t>стр13.1+стр13.2</t>
    </r>
  </si>
  <si>
    <t>13.1</t>
  </si>
  <si>
    <t>Уголь</t>
  </si>
  <si>
    <t>Х</t>
  </si>
  <si>
    <t>13.2</t>
  </si>
  <si>
    <t>Прочие виды топлива</t>
  </si>
  <si>
    <t>Вода на технологические цели</t>
  </si>
  <si>
    <t>Затраты на покупную тепловую энергию</t>
  </si>
  <si>
    <t xml:space="preserve">Оплата труда производственных рабочих </t>
  </si>
  <si>
    <t xml:space="preserve">Отчисления на соц. нужды с оплаты труда производственных рабочих        </t>
  </si>
  <si>
    <t>Амортизация</t>
  </si>
  <si>
    <t xml:space="preserve">Материалы </t>
  </si>
  <si>
    <t>Затраты на ремонтные работы</t>
  </si>
  <si>
    <r>
      <t xml:space="preserve">Цеховые расходы </t>
    </r>
    <r>
      <rPr>
        <sz val="12"/>
        <rFont val="Times New Roman"/>
        <family val="1"/>
      </rPr>
      <t>стр22.+22.2+22.3+22.4+22.5+25.6</t>
    </r>
  </si>
  <si>
    <r>
      <t xml:space="preserve">Общехозяйственные расходы всего, в том числе: </t>
    </r>
    <r>
      <rPr>
        <sz val="12"/>
        <rFont val="Times New Roman"/>
        <family val="1"/>
      </rPr>
      <t>стр 23.1+23.2+23.3+23.4+23.5+23.6+23.7+23.8</t>
    </r>
  </si>
  <si>
    <t>Недополученный по независящим причинам доход</t>
  </si>
  <si>
    <t>Избыток средств, полученный в предыдущем  периоде регулирования</t>
  </si>
  <si>
    <t xml:space="preserve">Валовая прибыль       </t>
  </si>
  <si>
    <r>
      <t xml:space="preserve">Объем полезного отпуска т/э, всего: </t>
    </r>
    <r>
      <rPr>
        <sz val="12"/>
        <rFont val="Times New Roman"/>
        <family val="1"/>
      </rPr>
      <t>стр4-стр5</t>
    </r>
  </si>
  <si>
    <r>
      <t xml:space="preserve">Затраты на электрическую энергию  </t>
    </r>
    <r>
      <rPr>
        <sz val="12"/>
        <rFont val="Times New Roman"/>
        <family val="1"/>
      </rPr>
      <t>стр14.1+стр14.2</t>
    </r>
  </si>
  <si>
    <r>
      <t xml:space="preserve">Итого расходы  </t>
    </r>
    <r>
      <rPr>
        <sz val="12"/>
        <rFont val="Times New Roman"/>
        <family val="1"/>
      </rPr>
      <t xml:space="preserve">(стр13+14+15+16+17+18+19+20+21+22+23+24-25) </t>
    </r>
    <r>
      <rPr>
        <b/>
        <sz val="12"/>
        <rFont val="Times New Roman"/>
        <family val="1"/>
      </rPr>
      <t xml:space="preserve">         </t>
    </r>
  </si>
  <si>
    <r>
      <t xml:space="preserve">Товарная продукция    </t>
    </r>
    <r>
      <rPr>
        <sz val="12"/>
        <rFont val="Times New Roman"/>
        <family val="1"/>
      </rPr>
      <t>стр26+стр27</t>
    </r>
  </si>
  <si>
    <t xml:space="preserve">ТАРИФ, установленный ГУЭиИ на  2011 год </t>
  </si>
  <si>
    <t>Факт за 6 мес. 2011 год</t>
  </si>
  <si>
    <t>Сводная  информация по расчету затрат на тепловую энергию энергоснабжающей организации (наименование ЭСО                           ООО "Теплоэнерго 2" за 6мес. 2011 год.</t>
  </si>
  <si>
    <t>Факт за 6 мес.2011 год</t>
  </si>
  <si>
    <t xml:space="preserve">ТАРИФ, установленный ГУЭиИ на 2011 год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</si>
</sst>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00"/>
    <numFmt numFmtId="167" formatCode="0.00000"/>
    <numFmt numFmtId="168" formatCode="0.0000"/>
    <numFmt numFmtId="169" formatCode="0.0000000"/>
    <numFmt numFmtId="170" formatCode="0.00000000"/>
    <numFmt numFmtId="171" formatCode="0.0%"/>
  </numFmts>
  <fonts count="11">
    <font>
      <sz val="10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10"/>
      <name val="Arial"/>
      <family val="2"/>
    </font>
    <font>
      <sz val="14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b/>
      <sz val="12"/>
      <name val="Arial Cyr"/>
      <family val="0"/>
    </font>
    <font>
      <b/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5" fillId="0" borderId="1" xfId="0" applyFont="1" applyFill="1" applyBorder="1" applyAlignment="1">
      <alignment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71" fontId="7" fillId="0" borderId="5" xfId="18" applyNumberFormat="1" applyFont="1" applyFill="1" applyBorder="1" applyAlignment="1" applyProtection="1">
      <alignment horizontal="left" vertical="center" wrapText="1"/>
      <protection/>
    </xf>
    <xf numFmtId="2" fontId="8" fillId="0" borderId="6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/>
    </xf>
    <xf numFmtId="0" fontId="1" fillId="0" borderId="7" xfId="0" applyFont="1" applyBorder="1" applyAlignment="1">
      <alignment/>
    </xf>
    <xf numFmtId="49" fontId="7" fillId="2" borderId="8" xfId="18" applyNumberFormat="1" applyFont="1" applyFill="1" applyBorder="1" applyAlignment="1" applyProtection="1">
      <alignment horizontal="center" vertical="center" wrapText="1"/>
      <protection/>
    </xf>
    <xf numFmtId="49" fontId="7" fillId="2" borderId="9" xfId="18" applyNumberFormat="1" applyFont="1" applyFill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center" wrapText="1"/>
    </xf>
    <xf numFmtId="49" fontId="7" fillId="2" borderId="10" xfId="18" applyNumberFormat="1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>
      <alignment horizontal="center" wrapText="1"/>
    </xf>
    <xf numFmtId="49" fontId="7" fillId="0" borderId="12" xfId="18" applyNumberFormat="1" applyFont="1" applyFill="1" applyBorder="1" applyAlignment="1" applyProtection="1">
      <alignment horizontal="center" vertical="center" wrapText="1"/>
      <protection/>
    </xf>
    <xf numFmtId="49" fontId="5" fillId="0" borderId="9" xfId="20" applyNumberFormat="1" applyFont="1" applyFill="1" applyBorder="1" applyAlignment="1" applyProtection="1">
      <alignment horizontal="center" vertical="center" wrapText="1"/>
      <protection/>
    </xf>
    <xf numFmtId="0" fontId="5" fillId="0" borderId="1" xfId="20" applyFont="1" applyFill="1" applyBorder="1" applyAlignment="1" applyProtection="1">
      <alignment vertical="center" wrapText="1"/>
      <protection/>
    </xf>
    <xf numFmtId="0" fontId="5" fillId="2" borderId="1" xfId="20" applyFont="1" applyFill="1" applyBorder="1" applyAlignment="1" applyProtection="1">
      <alignment vertical="center" wrapText="1"/>
      <protection/>
    </xf>
    <xf numFmtId="0" fontId="5" fillId="0" borderId="1" xfId="20" applyFont="1" applyFill="1" applyBorder="1" applyAlignment="1" applyProtection="1">
      <alignment horizontal="left" vertical="center" wrapText="1"/>
      <protection/>
    </xf>
    <xf numFmtId="0" fontId="5" fillId="0" borderId="1" xfId="19" applyFont="1" applyFill="1" applyBorder="1" applyAlignment="1" applyProtection="1">
      <alignment horizontal="left" vertical="center" wrapText="1"/>
      <protection/>
    </xf>
    <xf numFmtId="0" fontId="1" fillId="0" borderId="0" xfId="0" applyFont="1" applyAlignment="1">
      <alignment/>
    </xf>
    <xf numFmtId="164" fontId="8" fillId="2" borderId="5" xfId="0" applyNumberFormat="1" applyFont="1" applyFill="1" applyBorder="1" applyAlignment="1">
      <alignment horizontal="right" vertical="center" wrapText="1"/>
    </xf>
    <xf numFmtId="164" fontId="1" fillId="2" borderId="1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2" fontId="5" fillId="0" borderId="2" xfId="0" applyNumberFormat="1" applyFont="1" applyFill="1" applyBorder="1" applyAlignment="1">
      <alignment horizontal="center" vertical="center" wrapText="1"/>
    </xf>
    <xf numFmtId="2" fontId="8" fillId="2" borderId="5" xfId="0" applyNumberFormat="1" applyFont="1" applyFill="1" applyBorder="1" applyAlignment="1">
      <alignment horizontal="right" vertical="center" wrapText="1"/>
    </xf>
    <xf numFmtId="2" fontId="1" fillId="2" borderId="1" xfId="0" applyNumberFormat="1" applyFont="1" applyFill="1" applyBorder="1" applyAlignment="1">
      <alignment/>
    </xf>
    <xf numFmtId="2" fontId="1" fillId="2" borderId="0" xfId="0" applyNumberFormat="1" applyFont="1" applyFill="1" applyAlignment="1">
      <alignment/>
    </xf>
    <xf numFmtId="164" fontId="1" fillId="2" borderId="1" xfId="0" applyNumberFormat="1" applyFont="1" applyFill="1" applyBorder="1" applyAlignment="1">
      <alignment horizontal="center"/>
    </xf>
    <xf numFmtId="49" fontId="5" fillId="0" borderId="13" xfId="17" applyNumberFormat="1" applyFont="1" applyFill="1" applyBorder="1" applyAlignment="1" applyProtection="1">
      <alignment horizontal="center" vertical="center" wrapText="1"/>
      <protection/>
    </xf>
    <xf numFmtId="49" fontId="5" fillId="0" borderId="14" xfId="17" applyNumberFormat="1" applyFont="1" applyFill="1" applyBorder="1" applyAlignment="1" applyProtection="1">
      <alignment horizontal="center" vertical="center" wrapText="1"/>
      <protection/>
    </xf>
    <xf numFmtId="49" fontId="5" fillId="0" borderId="15" xfId="17" applyNumberFormat="1" applyFont="1" applyFill="1" applyBorder="1" applyAlignment="1" applyProtection="1">
      <alignment horizontal="center" vertical="center" wrapText="1"/>
      <protection/>
    </xf>
    <xf numFmtId="49" fontId="7" fillId="0" borderId="16" xfId="18" applyNumberFormat="1" applyFont="1" applyFill="1" applyBorder="1" applyAlignment="1" applyProtection="1">
      <alignment horizontal="center" vertical="center" wrapText="1"/>
      <protection/>
    </xf>
    <xf numFmtId="49" fontId="7" fillId="0" borderId="12" xfId="18" applyNumberFormat="1" applyFont="1" applyFill="1" applyBorder="1" applyAlignment="1" applyProtection="1">
      <alignment horizontal="center" vertical="center" wrapText="1"/>
      <protection/>
    </xf>
    <xf numFmtId="49" fontId="7" fillId="0" borderId="17" xfId="18" applyNumberFormat="1" applyFont="1" applyFill="1" applyBorder="1" applyAlignment="1" applyProtection="1">
      <alignment horizontal="center" vertical="center" wrapText="1"/>
      <protection/>
    </xf>
    <xf numFmtId="171" fontId="7" fillId="0" borderId="18" xfId="18" applyNumberFormat="1" applyFont="1" applyFill="1" applyBorder="1" applyAlignment="1" applyProtection="1">
      <alignment horizontal="center" vertical="center" wrapText="1"/>
      <protection/>
    </xf>
    <xf numFmtId="171" fontId="7" fillId="0" borderId="5" xfId="18" applyNumberFormat="1" applyFont="1" applyFill="1" applyBorder="1" applyAlignment="1" applyProtection="1">
      <alignment horizontal="center" vertical="center" wrapText="1"/>
      <protection/>
    </xf>
    <xf numFmtId="171" fontId="7" fillId="0" borderId="2" xfId="18" applyNumberFormat="1" applyFont="1" applyFill="1" applyBorder="1" applyAlignment="1" applyProtection="1">
      <alignment horizontal="center" vertical="center" wrapText="1"/>
      <protection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165" fontId="1" fillId="0" borderId="25" xfId="0" applyNumberFormat="1" applyFont="1" applyBorder="1" applyAlignment="1">
      <alignment horizontal="center"/>
    </xf>
    <xf numFmtId="165" fontId="1" fillId="0" borderId="27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165" fontId="1" fillId="0" borderId="28" xfId="0" applyNumberFormat="1" applyFont="1" applyBorder="1" applyAlignment="1">
      <alignment horizontal="center"/>
    </xf>
    <xf numFmtId="165" fontId="1" fillId="0" borderId="30" xfId="0" applyNumberFormat="1" applyFont="1" applyBorder="1" applyAlignment="1">
      <alignment horizontal="center"/>
    </xf>
    <xf numFmtId="165" fontId="1" fillId="2" borderId="25" xfId="0" applyNumberFormat="1" applyFont="1" applyFill="1" applyBorder="1" applyAlignment="1">
      <alignment horizontal="center"/>
    </xf>
    <xf numFmtId="165" fontId="1" fillId="2" borderId="27" xfId="0" applyNumberFormat="1" applyFont="1" applyFill="1" applyBorder="1" applyAlignment="1">
      <alignment horizontal="center"/>
    </xf>
    <xf numFmtId="165" fontId="1" fillId="0" borderId="26" xfId="0" applyNumberFormat="1" applyFont="1" applyBorder="1" applyAlignment="1">
      <alignment horizontal="center"/>
    </xf>
    <xf numFmtId="167" fontId="1" fillId="0" borderId="25" xfId="0" applyNumberFormat="1" applyFont="1" applyBorder="1" applyAlignment="1">
      <alignment horizontal="center"/>
    </xf>
    <xf numFmtId="167" fontId="1" fillId="0" borderId="26" xfId="0" applyNumberFormat="1" applyFont="1" applyBorder="1" applyAlignment="1">
      <alignment horizontal="center"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1" fillId="0" borderId="31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9" fillId="0" borderId="35" xfId="0" applyFont="1" applyBorder="1" applyAlignment="1">
      <alignment horizontal="center" vertical="center" wrapText="1"/>
    </xf>
    <xf numFmtId="49" fontId="7" fillId="0" borderId="36" xfId="18" applyNumberFormat="1" applyFont="1" applyFill="1" applyBorder="1" applyAlignment="1" applyProtection="1">
      <alignment horizontal="center" vertical="center" wrapText="1"/>
      <protection/>
    </xf>
    <xf numFmtId="49" fontId="7" fillId="0" borderId="10" xfId="18" applyNumberFormat="1" applyFont="1" applyFill="1" applyBorder="1" applyAlignment="1" applyProtection="1">
      <alignment horizontal="center" vertical="center" wrapText="1"/>
      <protection/>
    </xf>
    <xf numFmtId="171" fontId="7" fillId="0" borderId="37" xfId="18" applyNumberFormat="1" applyFont="1" applyFill="1" applyBorder="1" applyAlignment="1" applyProtection="1">
      <alignment horizontal="center" vertical="center" wrapText="1"/>
      <protection/>
    </xf>
    <xf numFmtId="171" fontId="7" fillId="0" borderId="11" xfId="18" applyNumberFormat="1" applyFont="1" applyFill="1" applyBorder="1" applyAlignment="1" applyProtection="1">
      <alignment horizontal="center" vertical="center" wrapText="1"/>
      <protection/>
    </xf>
    <xf numFmtId="0" fontId="9" fillId="0" borderId="3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</cellXfs>
  <cellStyles count="10">
    <cellStyle name="Normal" xfId="0"/>
    <cellStyle name="Currency" xfId="15"/>
    <cellStyle name="Currency [0]" xfId="16"/>
    <cellStyle name="Обычный_BALANCE.WARM.2007YEAR(FACT)" xfId="17"/>
    <cellStyle name="Обычный_Kom kompleks" xfId="18"/>
    <cellStyle name="Обычный_тарифы на 2002г с 1-01" xfId="19"/>
    <cellStyle name="Обычный_Тепло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9.625" style="0" customWidth="1"/>
    <col min="2" max="2" width="57.25390625" style="0" customWidth="1"/>
    <col min="3" max="3" width="17.875" style="2" customWidth="1"/>
    <col min="4" max="4" width="16.875" style="0" customWidth="1"/>
    <col min="5" max="5" width="17.875" style="0" customWidth="1"/>
    <col min="6" max="6" width="13.125" style="0" customWidth="1"/>
  </cols>
  <sheetData>
    <row r="1" spans="3:6" ht="18">
      <c r="C1" s="67"/>
      <c r="D1" s="67"/>
      <c r="E1" s="67"/>
      <c r="F1" s="67"/>
    </row>
    <row r="2" spans="1:6" ht="66.75" customHeight="1" thickBot="1">
      <c r="A2" s="68" t="s">
        <v>67</v>
      </c>
      <c r="B2" s="68"/>
      <c r="C2" s="68"/>
      <c r="D2" s="68"/>
      <c r="E2" s="68"/>
      <c r="F2" s="68"/>
    </row>
    <row r="3" spans="1:6" s="1" customFormat="1" ht="12.75" customHeight="1">
      <c r="A3" s="69" t="s">
        <v>19</v>
      </c>
      <c r="B3" s="71" t="s">
        <v>28</v>
      </c>
      <c r="C3" s="43" t="s">
        <v>65</v>
      </c>
      <c r="D3" s="44"/>
      <c r="E3" s="75" t="s">
        <v>68</v>
      </c>
      <c r="F3" s="47"/>
    </row>
    <row r="4" spans="1:6" s="1" customFormat="1" ht="39.75" customHeight="1" thickBot="1">
      <c r="A4" s="70"/>
      <c r="B4" s="72"/>
      <c r="C4" s="73"/>
      <c r="D4" s="74"/>
      <c r="E4" s="76"/>
      <c r="F4" s="77"/>
    </row>
    <row r="5" spans="1:6" ht="20.25" customHeight="1">
      <c r="A5" s="10"/>
      <c r="B5" s="62" t="s">
        <v>29</v>
      </c>
      <c r="C5" s="63"/>
      <c r="D5" s="64"/>
      <c r="E5" s="65"/>
      <c r="F5" s="66"/>
    </row>
    <row r="6" spans="1:6" ht="15.75" customHeight="1">
      <c r="A6" s="11" t="s">
        <v>0</v>
      </c>
      <c r="B6" s="3" t="s">
        <v>30</v>
      </c>
      <c r="C6" s="60">
        <f>C9+C8</f>
        <v>23.65014</v>
      </c>
      <c r="D6" s="61"/>
      <c r="E6" s="51">
        <f>E9+E8</f>
        <v>14.446</v>
      </c>
      <c r="F6" s="52"/>
    </row>
    <row r="7" spans="1:6" ht="15.75" customHeight="1">
      <c r="A7" s="12" t="s">
        <v>1</v>
      </c>
      <c r="B7" s="3" t="s">
        <v>31</v>
      </c>
      <c r="C7" s="51"/>
      <c r="D7" s="59"/>
      <c r="E7" s="51"/>
      <c r="F7" s="52"/>
    </row>
    <row r="8" spans="1:6" ht="17.25" customHeight="1">
      <c r="A8" s="12" t="s">
        <v>2</v>
      </c>
      <c r="B8" s="13" t="s">
        <v>32</v>
      </c>
      <c r="C8" s="60">
        <v>0.17828</v>
      </c>
      <c r="D8" s="61"/>
      <c r="E8" s="51">
        <f>0.178/2</f>
        <v>0.089</v>
      </c>
      <c r="F8" s="52"/>
    </row>
    <row r="9" spans="1:6" ht="16.5" customHeight="1">
      <c r="A9" s="12" t="s">
        <v>3</v>
      </c>
      <c r="B9" s="13" t="s">
        <v>33</v>
      </c>
      <c r="C9" s="49">
        <f>C11+C10</f>
        <v>23.47186</v>
      </c>
      <c r="D9" s="50"/>
      <c r="E9" s="51">
        <f>E10+E11</f>
        <v>14.357</v>
      </c>
      <c r="F9" s="52"/>
    </row>
    <row r="10" spans="1:6" ht="16.5" customHeight="1">
      <c r="A10" s="12" t="s">
        <v>4</v>
      </c>
      <c r="B10" s="13" t="s">
        <v>34</v>
      </c>
      <c r="C10" s="49">
        <v>3.35048</v>
      </c>
      <c r="D10" s="50"/>
      <c r="E10" s="57">
        <v>6.44</v>
      </c>
      <c r="F10" s="58"/>
    </row>
    <row r="11" spans="1:6" ht="16.5" customHeight="1">
      <c r="A11" s="12" t="s">
        <v>5</v>
      </c>
      <c r="B11" s="3" t="s">
        <v>61</v>
      </c>
      <c r="C11" s="49">
        <v>20.12138</v>
      </c>
      <c r="D11" s="50"/>
      <c r="E11" s="51">
        <f>E13</f>
        <v>7.917</v>
      </c>
      <c r="F11" s="52"/>
    </row>
    <row r="12" spans="1:6" ht="16.5" customHeight="1">
      <c r="A12" s="12" t="s">
        <v>6</v>
      </c>
      <c r="B12" s="14" t="s">
        <v>35</v>
      </c>
      <c r="C12" s="49">
        <v>0</v>
      </c>
      <c r="D12" s="50"/>
      <c r="E12" s="51">
        <v>0</v>
      </c>
      <c r="F12" s="52"/>
    </row>
    <row r="13" spans="1:6" ht="16.5" customHeight="1">
      <c r="A13" s="12" t="s">
        <v>7</v>
      </c>
      <c r="B13" s="15" t="s">
        <v>36</v>
      </c>
      <c r="C13" s="49">
        <f>C14+C15+C16</f>
        <v>20.12138</v>
      </c>
      <c r="D13" s="50"/>
      <c r="E13" s="51">
        <f>E16+E15+E14</f>
        <v>7.917</v>
      </c>
      <c r="F13" s="52"/>
    </row>
    <row r="14" spans="1:6" ht="16.5" customHeight="1">
      <c r="A14" s="12" t="s">
        <v>8</v>
      </c>
      <c r="B14" s="16" t="s">
        <v>37</v>
      </c>
      <c r="C14" s="49">
        <v>11.92062</v>
      </c>
      <c r="D14" s="50"/>
      <c r="E14" s="51">
        <v>4.505</v>
      </c>
      <c r="F14" s="52"/>
    </row>
    <row r="15" spans="1:6" ht="16.5" customHeight="1">
      <c r="A15" s="12" t="s">
        <v>9</v>
      </c>
      <c r="B15" s="16" t="s">
        <v>38</v>
      </c>
      <c r="C15" s="49">
        <v>3.63903</v>
      </c>
      <c r="D15" s="50"/>
      <c r="E15" s="51">
        <v>2.405</v>
      </c>
      <c r="F15" s="52"/>
    </row>
    <row r="16" spans="1:6" ht="16.5" customHeight="1" thickBot="1">
      <c r="A16" s="17" t="s">
        <v>10</v>
      </c>
      <c r="B16" s="18" t="s">
        <v>39</v>
      </c>
      <c r="C16" s="53">
        <v>4.56173</v>
      </c>
      <c r="D16" s="54"/>
      <c r="E16" s="55">
        <v>1.007</v>
      </c>
      <c r="F16" s="56"/>
    </row>
    <row r="17" spans="1:6" ht="20.25" customHeight="1" thickBot="1">
      <c r="A17" s="34" t="s">
        <v>40</v>
      </c>
      <c r="B17" s="35"/>
      <c r="C17" s="35"/>
      <c r="D17" s="35"/>
      <c r="E17" s="35"/>
      <c r="F17" s="36"/>
    </row>
    <row r="18" spans="1:6" s="1" customFormat="1" ht="20.25" customHeight="1">
      <c r="A18" s="37" t="s">
        <v>19</v>
      </c>
      <c r="B18" s="40" t="s">
        <v>28</v>
      </c>
      <c r="C18" s="43" t="s">
        <v>69</v>
      </c>
      <c r="D18" s="44"/>
      <c r="E18" s="43" t="s">
        <v>66</v>
      </c>
      <c r="F18" s="47"/>
    </row>
    <row r="19" spans="1:6" s="1" customFormat="1" ht="20.25" customHeight="1">
      <c r="A19" s="38"/>
      <c r="B19" s="41"/>
      <c r="C19" s="45"/>
      <c r="D19" s="46"/>
      <c r="E19" s="45"/>
      <c r="F19" s="48"/>
    </row>
    <row r="20" spans="1:6" s="1" customFormat="1" ht="39.75" customHeight="1" thickBot="1">
      <c r="A20" s="39"/>
      <c r="B20" s="42"/>
      <c r="C20" s="29" t="s">
        <v>41</v>
      </c>
      <c r="D20" s="5" t="s">
        <v>42</v>
      </c>
      <c r="E20" s="4" t="s">
        <v>41</v>
      </c>
      <c r="F20" s="6" t="s">
        <v>42</v>
      </c>
    </row>
    <row r="21" spans="1:6" s="1" customFormat="1" ht="19.5" customHeight="1">
      <c r="A21" s="19" t="s">
        <v>11</v>
      </c>
      <c r="B21" s="7" t="s">
        <v>43</v>
      </c>
      <c r="C21" s="30">
        <f>C22+C23</f>
        <v>13275.8</v>
      </c>
      <c r="D21" s="8">
        <f aca="true" t="shared" si="0" ref="D21:D33">C21/$C$11</f>
        <v>659.7857602212174</v>
      </c>
      <c r="E21" s="26">
        <v>7744</v>
      </c>
      <c r="F21" s="8">
        <f>E21/E11</f>
        <v>978.1482884931161</v>
      </c>
    </row>
    <row r="22" spans="1:6" s="1" customFormat="1" ht="15.75">
      <c r="A22" s="20" t="s">
        <v>44</v>
      </c>
      <c r="B22" s="21" t="s">
        <v>45</v>
      </c>
      <c r="C22" s="31">
        <v>13275.8</v>
      </c>
      <c r="D22" s="8">
        <f t="shared" si="0"/>
        <v>659.7857602212174</v>
      </c>
      <c r="E22" s="27">
        <f>E21</f>
        <v>7744</v>
      </c>
      <c r="F22" s="8">
        <f>E22/E11</f>
        <v>978.1482884931161</v>
      </c>
    </row>
    <row r="23" spans="1:6" s="1" customFormat="1" ht="17.25" customHeight="1">
      <c r="A23" s="20" t="s">
        <v>47</v>
      </c>
      <c r="B23" s="22" t="s">
        <v>48</v>
      </c>
      <c r="C23" s="31"/>
      <c r="D23" s="8">
        <f t="shared" si="0"/>
        <v>0</v>
      </c>
      <c r="E23" s="27"/>
      <c r="F23" s="8">
        <f>E23/$C$11</f>
        <v>0</v>
      </c>
    </row>
    <row r="24" spans="1:6" s="1" customFormat="1" ht="20.25" customHeight="1">
      <c r="A24" s="20" t="s">
        <v>12</v>
      </c>
      <c r="B24" s="21" t="s">
        <v>62</v>
      </c>
      <c r="C24" s="31">
        <v>2894.1</v>
      </c>
      <c r="D24" s="8">
        <f t="shared" si="0"/>
        <v>143.8320830877405</v>
      </c>
      <c r="E24" s="31">
        <v>2186.9</v>
      </c>
      <c r="F24" s="8">
        <f>E24/E11</f>
        <v>276.22836933181765</v>
      </c>
    </row>
    <row r="25" spans="1:6" s="1" customFormat="1" ht="24.75" customHeight="1">
      <c r="A25" s="20" t="s">
        <v>13</v>
      </c>
      <c r="B25" s="21" t="s">
        <v>49</v>
      </c>
      <c r="C25" s="31">
        <v>53.8</v>
      </c>
      <c r="D25" s="8">
        <f t="shared" si="0"/>
        <v>2.673772872437179</v>
      </c>
      <c r="E25" s="27">
        <v>378.9</v>
      </c>
      <c r="F25" s="8">
        <f>E25/E11</f>
        <v>47.85903751420992</v>
      </c>
    </row>
    <row r="26" spans="1:6" ht="27.75" customHeight="1">
      <c r="A26" s="20" t="s">
        <v>14</v>
      </c>
      <c r="B26" s="21" t="s">
        <v>50</v>
      </c>
      <c r="C26" s="31"/>
      <c r="D26" s="8">
        <f t="shared" si="0"/>
        <v>0</v>
      </c>
      <c r="E26" s="27"/>
      <c r="F26" s="8">
        <f>E26/$C$11</f>
        <v>0</v>
      </c>
    </row>
    <row r="27" spans="1:6" s="1" customFormat="1" ht="24" customHeight="1">
      <c r="A27" s="20" t="s">
        <v>15</v>
      </c>
      <c r="B27" s="21" t="s">
        <v>51</v>
      </c>
      <c r="C27" s="31">
        <v>6116.8</v>
      </c>
      <c r="D27" s="8">
        <f t="shared" si="0"/>
        <v>303.9950540171698</v>
      </c>
      <c r="E27" s="27">
        <f>1695.5+1.4+135.2+196.1</f>
        <v>2028.2</v>
      </c>
      <c r="F27" s="8">
        <f>E27/E11</f>
        <v>256.1828975622079</v>
      </c>
    </row>
    <row r="28" spans="1:6" s="1" customFormat="1" ht="34.5" customHeight="1">
      <c r="A28" s="20" t="s">
        <v>16</v>
      </c>
      <c r="B28" s="21" t="s">
        <v>52</v>
      </c>
      <c r="C28" s="31">
        <v>2091.9</v>
      </c>
      <c r="D28" s="8">
        <f t="shared" si="0"/>
        <v>103.96404222771999</v>
      </c>
      <c r="E28" s="27">
        <f>E27*34.2%</f>
        <v>693.6444</v>
      </c>
      <c r="F28" s="8">
        <f>E28/E11</f>
        <v>87.6145509662751</v>
      </c>
    </row>
    <row r="29" spans="1:6" ht="24" customHeight="1">
      <c r="A29" s="20" t="s">
        <v>17</v>
      </c>
      <c r="B29" s="23" t="s">
        <v>53</v>
      </c>
      <c r="C29" s="31">
        <v>0</v>
      </c>
      <c r="D29" s="8">
        <f t="shared" si="0"/>
        <v>0</v>
      </c>
      <c r="E29" s="27">
        <v>15</v>
      </c>
      <c r="F29" s="8">
        <f>E29/E11</f>
        <v>1.8946570670708602</v>
      </c>
    </row>
    <row r="30" spans="1:6" ht="24" customHeight="1">
      <c r="A30" s="20" t="s">
        <v>18</v>
      </c>
      <c r="B30" s="23" t="s">
        <v>54</v>
      </c>
      <c r="C30" s="31">
        <v>0</v>
      </c>
      <c r="D30" s="8">
        <f t="shared" si="0"/>
        <v>0</v>
      </c>
      <c r="E30" s="27"/>
      <c r="F30" s="8">
        <f>E30/E11</f>
        <v>0</v>
      </c>
    </row>
    <row r="31" spans="1:6" ht="19.5" customHeight="1">
      <c r="A31" s="20" t="s">
        <v>20</v>
      </c>
      <c r="B31" s="23" t="s">
        <v>55</v>
      </c>
      <c r="C31" s="31">
        <v>447.4</v>
      </c>
      <c r="D31" s="8">
        <f t="shared" si="0"/>
        <v>22.235055448483156</v>
      </c>
      <c r="E31" s="27">
        <v>29.3</v>
      </c>
      <c r="F31" s="8">
        <f>E31/E11</f>
        <v>3.7008968043450805</v>
      </c>
    </row>
    <row r="32" spans="1:6" s="1" customFormat="1" ht="24.75" customHeight="1">
      <c r="A32" s="20" t="s">
        <v>21</v>
      </c>
      <c r="B32" s="21" t="s">
        <v>56</v>
      </c>
      <c r="C32" s="31">
        <f>548.3</f>
        <v>548.3</v>
      </c>
      <c r="D32" s="8">
        <f t="shared" si="0"/>
        <v>27.24962204381608</v>
      </c>
      <c r="E32" s="27">
        <v>1124.8</v>
      </c>
      <c r="F32" s="8">
        <f>E32/E11</f>
        <v>142.0740179360869</v>
      </c>
    </row>
    <row r="33" spans="1:6" s="1" customFormat="1" ht="36.75" customHeight="1">
      <c r="A33" s="20" t="s">
        <v>22</v>
      </c>
      <c r="B33" s="21" t="s">
        <v>57</v>
      </c>
      <c r="C33" s="31">
        <v>2251.7</v>
      </c>
      <c r="D33" s="8">
        <f t="shared" si="0"/>
        <v>111.90584343618579</v>
      </c>
      <c r="E33" s="27">
        <v>1315.1</v>
      </c>
      <c r="F33" s="8">
        <f>E33/E11</f>
        <v>166.1109005936592</v>
      </c>
    </row>
    <row r="34" spans="1:6" ht="27" customHeight="1">
      <c r="A34" s="20" t="s">
        <v>23</v>
      </c>
      <c r="B34" s="21" t="s">
        <v>58</v>
      </c>
      <c r="C34" s="31"/>
      <c r="D34" s="9" t="s">
        <v>46</v>
      </c>
      <c r="E34" s="33"/>
      <c r="F34" s="9" t="s">
        <v>46</v>
      </c>
    </row>
    <row r="35" spans="1:6" ht="36" customHeight="1">
      <c r="A35" s="20" t="s">
        <v>24</v>
      </c>
      <c r="B35" s="21" t="s">
        <v>59</v>
      </c>
      <c r="C35" s="31"/>
      <c r="D35" s="9" t="s">
        <v>46</v>
      </c>
      <c r="E35" s="33"/>
      <c r="F35" s="9" t="s">
        <v>46</v>
      </c>
    </row>
    <row r="36" spans="1:6" s="1" customFormat="1" ht="33.75" customHeight="1">
      <c r="A36" s="20" t="s">
        <v>25</v>
      </c>
      <c r="B36" s="21" t="s">
        <v>63</v>
      </c>
      <c r="C36" s="31">
        <f>C21+C24+C25+C26+C27+C28+C29+C30+C31+C32+C33+C34-C35</f>
        <v>27679.800000000003</v>
      </c>
      <c r="D36" s="8">
        <f>C36/$C$11</f>
        <v>1375.64123335477</v>
      </c>
      <c r="E36" s="27">
        <f>E21+E24+E25+E27+E28+E29+E31+E32+E33</f>
        <v>15515.844399999998</v>
      </c>
      <c r="F36" s="8">
        <f>E36/E11</f>
        <v>1959.8136162687886</v>
      </c>
    </row>
    <row r="37" spans="1:6" s="1" customFormat="1" ht="18.75" customHeight="1">
      <c r="A37" s="20" t="s">
        <v>26</v>
      </c>
      <c r="B37" s="23" t="s">
        <v>60</v>
      </c>
      <c r="C37" s="31">
        <v>277.6</v>
      </c>
      <c r="D37" s="8">
        <f>C37/$C$11</f>
        <v>13.796270434731616</v>
      </c>
      <c r="E37" s="27"/>
      <c r="F37" s="8">
        <f>E37/$C$11</f>
        <v>0</v>
      </c>
    </row>
    <row r="38" spans="1:6" ht="23.25" customHeight="1">
      <c r="A38" s="20" t="s">
        <v>27</v>
      </c>
      <c r="B38" s="24" t="s">
        <v>64</v>
      </c>
      <c r="C38" s="31">
        <f>C36+C37</f>
        <v>27957.4</v>
      </c>
      <c r="D38" s="8">
        <f>C38/C11</f>
        <v>1389.4375037895018</v>
      </c>
      <c r="E38" s="27">
        <f>E36</f>
        <v>15515.844399999998</v>
      </c>
      <c r="F38" s="8">
        <f>E38/E11</f>
        <v>1959.8136162687886</v>
      </c>
    </row>
    <row r="39" spans="1:6" ht="15">
      <c r="A39" s="25"/>
      <c r="B39" s="25"/>
      <c r="C39" s="32"/>
      <c r="D39" s="25"/>
      <c r="E39" s="28"/>
      <c r="F39" s="25"/>
    </row>
  </sheetData>
  <mergeCells count="35">
    <mergeCell ref="C1:F1"/>
    <mergeCell ref="A2:F2"/>
    <mergeCell ref="A3:A4"/>
    <mergeCell ref="B3:B4"/>
    <mergeCell ref="C3:D4"/>
    <mergeCell ref="E3:F4"/>
    <mergeCell ref="B5:D5"/>
    <mergeCell ref="E5:F5"/>
    <mergeCell ref="C6:D6"/>
    <mergeCell ref="E6:F6"/>
    <mergeCell ref="C7:D7"/>
    <mergeCell ref="E7:F7"/>
    <mergeCell ref="C8:D8"/>
    <mergeCell ref="E8:F8"/>
    <mergeCell ref="C9:D9"/>
    <mergeCell ref="E9:F9"/>
    <mergeCell ref="C10:D10"/>
    <mergeCell ref="E10:F10"/>
    <mergeCell ref="C11:D11"/>
    <mergeCell ref="E11:F11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A17:F17"/>
    <mergeCell ref="A18:A20"/>
    <mergeCell ref="B18:B20"/>
    <mergeCell ref="C18:D19"/>
    <mergeCell ref="E18:F19"/>
  </mergeCells>
  <printOptions/>
  <pageMargins left="0.75" right="0.3" top="0.44" bottom="0.5" header="0.63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нехаева</dc:creator>
  <cp:keywords/>
  <dc:description/>
  <cp:lastModifiedBy>Jurist</cp:lastModifiedBy>
  <cp:lastPrinted>2011-10-12T07:47:24Z</cp:lastPrinted>
  <dcterms:created xsi:type="dcterms:W3CDTF">2006-01-19T08:40:02Z</dcterms:created>
  <dcterms:modified xsi:type="dcterms:W3CDTF">2011-10-12T07:47:39Z</dcterms:modified>
  <cp:category/>
  <cp:version/>
  <cp:contentType/>
  <cp:contentStatus/>
</cp:coreProperties>
</file>