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Тэ 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<sst xmlns="http://schemas.openxmlformats.org/spreadsheetml/2006/main" count="79" uniqueCount="70">
  <si>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</si>
  <si>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</si>
  <si>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</si>
  <si>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</si>
  <si>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</si>
  <si>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</si>
  <si>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</si>
  <si>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</si>
  <si>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</si>
  <si>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</si>
  <si>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</si>
  <si>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</si>
  <si>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</si>
  <si>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</si>
  <si>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</si>
  <si>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</si>
  <si>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</si>
  <si>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</si>
  <si>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</si>
  <si>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№</t>
  </si>
  <si>
    <t>21</t>
  </si>
  <si>
    <t>22</t>
  </si>
  <si>
    <t>23</t>
  </si>
  <si>
    <t>24</t>
  </si>
  <si>
    <t>25</t>
  </si>
  <si>
    <t>26</t>
  </si>
  <si>
    <t>27</t>
  </si>
  <si>
    <t>28</t>
  </si>
  <si>
    <t>Наименование показателя</t>
  </si>
  <si>
    <t>Объемы  производства и реализации тепловой энергии,  тыс.Гкал</t>
  </si>
  <si>
    <t>Объем вырабатываемой т/э</t>
  </si>
  <si>
    <t>Объем покупной т/э</t>
  </si>
  <si>
    <t>Собственные нужды котельной</t>
  </si>
  <si>
    <t>Отпуск в сеть  стр1+стр2-стр3</t>
  </si>
  <si>
    <t>Потери т/э в сетях совместного использования</t>
  </si>
  <si>
    <t>в т.ч. собственное потребление</t>
  </si>
  <si>
    <r>
      <t xml:space="preserve">реализация  сторонним потребителям </t>
    </r>
    <r>
      <rPr>
        <i/>
        <sz val="12"/>
        <rFont val="Times New Roman"/>
        <family val="1"/>
      </rPr>
      <t>стр6-стр7</t>
    </r>
  </si>
  <si>
    <t>в т.ч.: население</t>
  </si>
  <si>
    <t xml:space="preserve">       бюджет</t>
  </si>
  <si>
    <t xml:space="preserve">      прочие</t>
  </si>
  <si>
    <t xml:space="preserve">Калькуляция затрат </t>
  </si>
  <si>
    <t xml:space="preserve"> на весь объем (тыс.руб.)</t>
  </si>
  <si>
    <t>на 1 Гкал. (руб.)</t>
  </si>
  <si>
    <r>
      <t xml:space="preserve">Топливо   </t>
    </r>
    <r>
      <rPr>
        <sz val="12"/>
        <rFont val="Arial"/>
        <family val="2"/>
      </rPr>
      <t>стр13.1+стр13.2</t>
    </r>
  </si>
  <si>
    <t>13.1</t>
  </si>
  <si>
    <t>Уголь</t>
  </si>
  <si>
    <t>Х</t>
  </si>
  <si>
    <t>Объем топлива (т.)</t>
  </si>
  <si>
    <t>13.2</t>
  </si>
  <si>
    <t>Прочие виды топлива</t>
  </si>
  <si>
    <t>Вода на технологические цели</t>
  </si>
  <si>
    <t>Затраты на покупную тепловую энергию</t>
  </si>
  <si>
    <t xml:space="preserve">Оплата труда производственных рабочих </t>
  </si>
  <si>
    <t xml:space="preserve">Отчисления на соц. нужды с оплаты труда производственных рабочих        </t>
  </si>
  <si>
    <t>Амортизация</t>
  </si>
  <si>
    <t xml:space="preserve">Материалы </t>
  </si>
  <si>
    <t>Затраты на ремонтные работы</t>
  </si>
  <si>
    <r>
      <t xml:space="preserve">Цеховые расходы </t>
    </r>
    <r>
      <rPr>
        <sz val="12"/>
        <rFont val="Times New Roman"/>
        <family val="1"/>
      </rPr>
      <t>стр22.+22.2+22.3+22.4+22.5+25.6</t>
    </r>
  </si>
  <si>
    <r>
      <t xml:space="preserve">Общехозяйственные расходы всего, в том числе: </t>
    </r>
    <r>
      <rPr>
        <sz val="12"/>
        <rFont val="Times New Roman"/>
        <family val="1"/>
      </rPr>
      <t>стр 23.1+23.2+23.3+23.4+23.5+23.6+23.7+23.8</t>
    </r>
  </si>
  <si>
    <t>Недополученный по независящим причинам доход</t>
  </si>
  <si>
    <t>Избыток средств, полученный в предыдущем  периоде регулирования</t>
  </si>
  <si>
    <t xml:space="preserve">Валовая прибыль       </t>
  </si>
  <si>
    <r>
      <t xml:space="preserve">Объем полезного отпуска т/э, всего: </t>
    </r>
    <r>
      <rPr>
        <sz val="12"/>
        <rFont val="Times New Roman"/>
        <family val="1"/>
      </rPr>
      <t>стр4-стр5</t>
    </r>
  </si>
  <si>
    <r>
      <t xml:space="preserve">Затраты на электрическую энергию  </t>
    </r>
    <r>
      <rPr>
        <sz val="12"/>
        <rFont val="Times New Roman"/>
        <family val="1"/>
      </rPr>
      <t>стр14.1+стр14.2</t>
    </r>
  </si>
  <si>
    <r>
      <t xml:space="preserve">Итого расходы  </t>
    </r>
    <r>
      <rPr>
        <sz val="12"/>
        <rFont val="Times New Roman"/>
        <family val="1"/>
      </rPr>
      <t xml:space="preserve">(стр13+14+15+16+17+18+19+20+21+22+23+24-25) </t>
    </r>
    <r>
      <rPr>
        <b/>
        <sz val="12"/>
        <rFont val="Times New Roman"/>
        <family val="1"/>
      </rPr>
      <t xml:space="preserve">         </t>
    </r>
  </si>
  <si>
    <r>
      <t xml:space="preserve">Товарная продукция    </t>
    </r>
    <r>
      <rPr>
        <sz val="12"/>
        <rFont val="Times New Roman"/>
        <family val="1"/>
      </rPr>
      <t>стр26+стр27</t>
    </r>
  </si>
  <si>
    <t xml:space="preserve">ТАРИФ, установленный ГУЭиИ на 2010 год </t>
  </si>
  <si>
    <t>Факт за 2010 год</t>
  </si>
  <si>
    <t xml:space="preserve"> </t>
  </si>
  <si>
    <t>Сводная  информация по расчету затрат на тепловую энергию энергоснабжающей организации (наименование ЭСО                           ООО "Теплоэнерго 1" за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</si>
</sst>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%"/>
  </numFmts>
  <fonts count="12"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1" fontId="7" fillId="0" borderId="5" xfId="18" applyNumberFormat="1" applyFont="1" applyFill="1" applyBorder="1" applyAlignment="1" applyProtection="1">
      <alignment horizontal="left" vertical="center" wrapText="1"/>
      <protection/>
    </xf>
    <xf numFmtId="164" fontId="8" fillId="0" borderId="5" xfId="0" applyNumberFormat="1" applyFont="1" applyFill="1" applyBorder="1" applyAlignment="1">
      <alignment horizontal="righ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49" fontId="7" fillId="2" borderId="8" xfId="18" applyNumberFormat="1" applyFont="1" applyFill="1" applyBorder="1" applyAlignment="1" applyProtection="1">
      <alignment horizontal="center" vertical="center" wrapText="1"/>
      <protection/>
    </xf>
    <xf numFmtId="49" fontId="7" fillId="2" borderId="9" xfId="18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9" fontId="7" fillId="2" borderId="10" xfId="1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wrapText="1"/>
    </xf>
    <xf numFmtId="49" fontId="7" fillId="0" borderId="12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center" wrapTex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5" fillId="2" borderId="1" xfId="20" applyFont="1" applyFill="1" applyBorder="1" applyAlignment="1" applyProtection="1">
      <alignment vertical="center" wrapText="1"/>
      <protection/>
    </xf>
    <xf numFmtId="0" fontId="5" fillId="0" borderId="1" xfId="20" applyFont="1" applyFill="1" applyBorder="1" applyAlignment="1" applyProtection="1">
      <alignment horizontal="left" vertical="center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164" fontId="8" fillId="2" borderId="5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  <xf numFmtId="49" fontId="5" fillId="0" borderId="13" xfId="17" applyNumberFormat="1" applyFont="1" applyFill="1" applyBorder="1" applyAlignment="1" applyProtection="1">
      <alignment horizontal="center" vertical="center" wrapText="1"/>
      <protection/>
    </xf>
    <xf numFmtId="49" fontId="5" fillId="0" borderId="14" xfId="17" applyNumberFormat="1" applyFont="1" applyFill="1" applyBorder="1" applyAlignment="1" applyProtection="1">
      <alignment horizontal="center" vertical="center" wrapText="1"/>
      <protection/>
    </xf>
    <xf numFmtId="49" fontId="5" fillId="0" borderId="15" xfId="17" applyNumberFormat="1" applyFont="1" applyFill="1" applyBorder="1" applyAlignment="1" applyProtection="1">
      <alignment horizontal="center" vertical="center" wrapText="1"/>
      <protection/>
    </xf>
    <xf numFmtId="49" fontId="7" fillId="0" borderId="16" xfId="18" applyNumberFormat="1" applyFont="1" applyFill="1" applyBorder="1" applyAlignment="1" applyProtection="1">
      <alignment horizontal="center" vertical="center" wrapText="1"/>
      <protection/>
    </xf>
    <xf numFmtId="49" fontId="7" fillId="0" borderId="12" xfId="18" applyNumberFormat="1" applyFont="1" applyFill="1" applyBorder="1" applyAlignment="1" applyProtection="1">
      <alignment horizontal="center" vertical="center" wrapText="1"/>
      <protection/>
    </xf>
    <xf numFmtId="49" fontId="7" fillId="0" borderId="17" xfId="18" applyNumberFormat="1" applyFont="1" applyFill="1" applyBorder="1" applyAlignment="1" applyProtection="1">
      <alignment horizontal="center" vertical="center" wrapText="1"/>
      <protection/>
    </xf>
    <xf numFmtId="171" fontId="7" fillId="0" borderId="18" xfId="18" applyNumberFormat="1" applyFont="1" applyFill="1" applyBorder="1" applyAlignment="1" applyProtection="1">
      <alignment horizontal="center" vertical="center" wrapText="1"/>
      <protection/>
    </xf>
    <xf numFmtId="171" fontId="7" fillId="0" borderId="5" xfId="18" applyNumberFormat="1" applyFont="1" applyFill="1" applyBorder="1" applyAlignment="1" applyProtection="1">
      <alignment horizontal="center" vertical="center" wrapText="1"/>
      <protection/>
    </xf>
    <xf numFmtId="171" fontId="7" fillId="0" borderId="2" xfId="18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35" xfId="0" applyFont="1" applyBorder="1" applyAlignment="1">
      <alignment horizontal="center" vertical="center" wrapText="1"/>
    </xf>
    <xf numFmtId="49" fontId="7" fillId="0" borderId="36" xfId="18" applyNumberFormat="1" applyFont="1" applyFill="1" applyBorder="1" applyAlignment="1" applyProtection="1">
      <alignment horizontal="center" vertical="center" wrapText="1"/>
      <protection/>
    </xf>
    <xf numFmtId="49" fontId="7" fillId="0" borderId="10" xfId="18" applyNumberFormat="1" applyFont="1" applyFill="1" applyBorder="1" applyAlignment="1" applyProtection="1">
      <alignment horizontal="center" vertical="center" wrapText="1"/>
      <protection/>
    </xf>
    <xf numFmtId="171" fontId="7" fillId="0" borderId="37" xfId="18" applyNumberFormat="1" applyFont="1" applyFill="1" applyBorder="1" applyAlignment="1" applyProtection="1">
      <alignment horizontal="center" vertical="center" wrapText="1"/>
      <protection/>
    </xf>
    <xf numFmtId="171" fontId="7" fillId="0" borderId="11" xfId="18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10">
    <cellStyle name="Normal" xfId="0"/>
    <cellStyle name="Currency" xfId="15"/>
    <cellStyle name="Currency [0]" xfId="16"/>
    <cellStyle name="Обычный_BALANCE.WARM.2007YEAR(FACT)" xfId="17"/>
    <cellStyle name="Обычный_Kom kompleks" xfId="18"/>
    <cellStyle name="Обычный_тарифы на 2002г с 1-01" xfId="19"/>
    <cellStyle name="Обычный_Тепло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57.25390625" style="0" customWidth="1"/>
    <col min="3" max="3" width="17.875" style="0" customWidth="1"/>
    <col min="4" max="4" width="16.875" style="0" customWidth="1"/>
    <col min="5" max="5" width="17.875" style="0" customWidth="1"/>
    <col min="6" max="6" width="13.125" style="0" customWidth="1"/>
  </cols>
  <sheetData>
    <row r="1" spans="3:6" ht="18">
      <c r="C1" s="66"/>
      <c r="D1" s="66"/>
      <c r="E1" s="66"/>
      <c r="F1" s="66"/>
    </row>
    <row r="2" spans="1:6" ht="66.75" customHeight="1" thickBot="1">
      <c r="A2" s="67" t="s">
        <v>69</v>
      </c>
      <c r="B2" s="67"/>
      <c r="C2" s="67"/>
      <c r="D2" s="67"/>
      <c r="E2" s="67"/>
      <c r="F2" s="67"/>
    </row>
    <row r="3" spans="1:6" s="1" customFormat="1" ht="12.75" customHeight="1">
      <c r="A3" s="68" t="s">
        <v>19</v>
      </c>
      <c r="B3" s="70" t="s">
        <v>28</v>
      </c>
      <c r="C3" s="43" t="s">
        <v>66</v>
      </c>
      <c r="D3" s="44"/>
      <c r="E3" s="74" t="s">
        <v>67</v>
      </c>
      <c r="F3" s="47"/>
    </row>
    <row r="4" spans="1:6" s="1" customFormat="1" ht="39.75" customHeight="1" thickBot="1">
      <c r="A4" s="69"/>
      <c r="B4" s="71"/>
      <c r="C4" s="72"/>
      <c r="D4" s="73"/>
      <c r="E4" s="75"/>
      <c r="F4" s="76"/>
    </row>
    <row r="5" spans="1:6" ht="20.25" customHeight="1">
      <c r="A5" s="13"/>
      <c r="B5" s="61" t="s">
        <v>29</v>
      </c>
      <c r="C5" s="62"/>
      <c r="D5" s="63"/>
      <c r="E5" s="64"/>
      <c r="F5" s="65"/>
    </row>
    <row r="6" spans="1:6" ht="15.75" customHeight="1">
      <c r="A6" s="14" t="s">
        <v>0</v>
      </c>
      <c r="B6" s="2" t="s">
        <v>30</v>
      </c>
      <c r="C6" s="49">
        <v>24.009</v>
      </c>
      <c r="D6" s="50"/>
      <c r="E6" s="51">
        <f>E11+E10+E8</f>
        <v>27.511</v>
      </c>
      <c r="F6" s="52"/>
    </row>
    <row r="7" spans="1:6" ht="15.75" customHeight="1">
      <c r="A7" s="15" t="s">
        <v>1</v>
      </c>
      <c r="B7" s="2" t="s">
        <v>31</v>
      </c>
      <c r="C7" s="59"/>
      <c r="D7" s="60"/>
      <c r="E7" s="51"/>
      <c r="F7" s="52"/>
    </row>
    <row r="8" spans="1:6" ht="17.25" customHeight="1">
      <c r="A8" s="15" t="s">
        <v>2</v>
      </c>
      <c r="B8" s="16" t="s">
        <v>32</v>
      </c>
      <c r="C8" s="49">
        <v>0.187</v>
      </c>
      <c r="D8" s="50"/>
      <c r="E8" s="51">
        <v>0.187</v>
      </c>
      <c r="F8" s="52"/>
    </row>
    <row r="9" spans="1:6" ht="16.5" customHeight="1">
      <c r="A9" s="15" t="s">
        <v>3</v>
      </c>
      <c r="B9" s="16" t="s">
        <v>33</v>
      </c>
      <c r="C9" s="49">
        <v>23.823</v>
      </c>
      <c r="D9" s="50"/>
      <c r="E9" s="51">
        <f>E11+E10</f>
        <v>27.323999999999998</v>
      </c>
      <c r="F9" s="52"/>
    </row>
    <row r="10" spans="1:6" ht="16.5" customHeight="1">
      <c r="A10" s="15" t="s">
        <v>4</v>
      </c>
      <c r="B10" s="16" t="s">
        <v>34</v>
      </c>
      <c r="C10" s="49">
        <v>4.532</v>
      </c>
      <c r="D10" s="50"/>
      <c r="E10" s="57">
        <f>7.936+2.67</f>
        <v>10.606</v>
      </c>
      <c r="F10" s="58"/>
    </row>
    <row r="11" spans="1:6" ht="16.5" customHeight="1">
      <c r="A11" s="15" t="s">
        <v>5</v>
      </c>
      <c r="B11" s="2" t="s">
        <v>62</v>
      </c>
      <c r="C11" s="49">
        <v>19.291</v>
      </c>
      <c r="D11" s="50"/>
      <c r="E11" s="51">
        <f>E13+E12</f>
        <v>16.718</v>
      </c>
      <c r="F11" s="52"/>
    </row>
    <row r="12" spans="1:6" ht="16.5" customHeight="1">
      <c r="A12" s="15" t="s">
        <v>6</v>
      </c>
      <c r="B12" s="17" t="s">
        <v>35</v>
      </c>
      <c r="C12" s="49">
        <v>0.256</v>
      </c>
      <c r="D12" s="50"/>
      <c r="E12" s="51">
        <v>0.257</v>
      </c>
      <c r="F12" s="52"/>
    </row>
    <row r="13" spans="1:6" ht="16.5" customHeight="1">
      <c r="A13" s="15" t="s">
        <v>7</v>
      </c>
      <c r="B13" s="18" t="s">
        <v>36</v>
      </c>
      <c r="C13" s="49">
        <v>19.035</v>
      </c>
      <c r="D13" s="50"/>
      <c r="E13" s="51">
        <f>E14+E15+E16</f>
        <v>16.461</v>
      </c>
      <c r="F13" s="52"/>
    </row>
    <row r="14" spans="1:6" ht="16.5" customHeight="1">
      <c r="A14" s="15" t="s">
        <v>8</v>
      </c>
      <c r="B14" s="19" t="s">
        <v>37</v>
      </c>
      <c r="C14" s="49">
        <v>11.566</v>
      </c>
      <c r="D14" s="50"/>
      <c r="E14" s="51">
        <v>9.791</v>
      </c>
      <c r="F14" s="52"/>
    </row>
    <row r="15" spans="1:6" ht="16.5" customHeight="1">
      <c r="A15" s="15" t="s">
        <v>9</v>
      </c>
      <c r="B15" s="19" t="s">
        <v>38</v>
      </c>
      <c r="C15" s="49">
        <v>4.63</v>
      </c>
      <c r="D15" s="50"/>
      <c r="E15" s="51">
        <v>4.31</v>
      </c>
      <c r="F15" s="52"/>
    </row>
    <row r="16" spans="1:6" ht="16.5" customHeight="1" thickBot="1">
      <c r="A16" s="20" t="s">
        <v>10</v>
      </c>
      <c r="B16" s="21" t="s">
        <v>39</v>
      </c>
      <c r="C16" s="53">
        <v>2.839</v>
      </c>
      <c r="D16" s="54"/>
      <c r="E16" s="55">
        <v>2.36</v>
      </c>
      <c r="F16" s="56"/>
    </row>
    <row r="17" spans="1:6" ht="20.25" customHeight="1" thickBot="1">
      <c r="A17" s="34" t="s">
        <v>40</v>
      </c>
      <c r="B17" s="35"/>
      <c r="C17" s="35"/>
      <c r="D17" s="35"/>
      <c r="E17" s="35"/>
      <c r="F17" s="36"/>
    </row>
    <row r="18" spans="1:6" s="1" customFormat="1" ht="20.25" customHeight="1">
      <c r="A18" s="37" t="s">
        <v>19</v>
      </c>
      <c r="B18" s="40" t="s">
        <v>28</v>
      </c>
      <c r="C18" s="43" t="s">
        <v>66</v>
      </c>
      <c r="D18" s="44"/>
      <c r="E18" s="43" t="s">
        <v>67</v>
      </c>
      <c r="F18" s="47"/>
    </row>
    <row r="19" spans="1:6" s="1" customFormat="1" ht="20.25" customHeight="1">
      <c r="A19" s="38"/>
      <c r="B19" s="41"/>
      <c r="C19" s="45"/>
      <c r="D19" s="46"/>
      <c r="E19" s="45"/>
      <c r="F19" s="48"/>
    </row>
    <row r="20" spans="1:6" s="1" customFormat="1" ht="39.75" customHeight="1" thickBot="1">
      <c r="A20" s="39"/>
      <c r="B20" s="42"/>
      <c r="C20" s="3" t="s">
        <v>41</v>
      </c>
      <c r="D20" s="4" t="s">
        <v>42</v>
      </c>
      <c r="E20" s="3" t="s">
        <v>41</v>
      </c>
      <c r="F20" s="5" t="s">
        <v>42</v>
      </c>
    </row>
    <row r="21" spans="1:6" s="1" customFormat="1" ht="19.5" customHeight="1">
      <c r="A21" s="22" t="s">
        <v>11</v>
      </c>
      <c r="B21" s="6" t="s">
        <v>43</v>
      </c>
      <c r="C21" s="30">
        <f>C22+C24</f>
        <v>12147.12</v>
      </c>
      <c r="D21" s="8">
        <f>C21/$C$11</f>
        <v>629.678088227671</v>
      </c>
      <c r="E21" s="7">
        <f>E22</f>
        <v>15184.68</v>
      </c>
      <c r="F21" s="8">
        <f>E21/E11</f>
        <v>908.2832874745783</v>
      </c>
    </row>
    <row r="22" spans="1:6" s="1" customFormat="1" ht="15.75">
      <c r="A22" s="23" t="s">
        <v>44</v>
      </c>
      <c r="B22" s="24" t="s">
        <v>45</v>
      </c>
      <c r="C22" s="31">
        <v>12147.12</v>
      </c>
      <c r="D22" s="8">
        <f>C22/$C$11</f>
        <v>629.678088227671</v>
      </c>
      <c r="E22" s="9">
        <f>14034.95+1149.73</f>
        <v>15184.68</v>
      </c>
      <c r="F22" s="8">
        <f>E22/E11</f>
        <v>908.2832874745783</v>
      </c>
    </row>
    <row r="23" spans="1:6" s="1" customFormat="1" ht="17.25" customHeight="1">
      <c r="A23" s="23"/>
      <c r="B23" s="25" t="s">
        <v>47</v>
      </c>
      <c r="C23" s="31">
        <v>7022</v>
      </c>
      <c r="D23" s="8">
        <f>C23/$C$11</f>
        <v>364.0039396609818</v>
      </c>
      <c r="E23" s="9">
        <f>8292.48+847.2</f>
        <v>9139.68</v>
      </c>
      <c r="F23" s="8">
        <f>E23/E11</f>
        <v>546.6969733221678</v>
      </c>
    </row>
    <row r="24" spans="1:6" s="1" customFormat="1" ht="17.25" customHeight="1">
      <c r="A24" s="23" t="s">
        <v>48</v>
      </c>
      <c r="B24" s="26" t="s">
        <v>49</v>
      </c>
      <c r="C24" s="31"/>
      <c r="D24" s="8"/>
      <c r="E24" s="9"/>
      <c r="F24" s="8" t="s">
        <v>68</v>
      </c>
    </row>
    <row r="25" spans="1:6" s="1" customFormat="1" ht="20.25" customHeight="1">
      <c r="A25" s="23" t="s">
        <v>12</v>
      </c>
      <c r="B25" s="24" t="s">
        <v>63</v>
      </c>
      <c r="C25" s="31">
        <v>2718.39</v>
      </c>
      <c r="D25" s="8">
        <f aca="true" t="shared" si="0" ref="D25:D34">C25/$C$11</f>
        <v>140.9149344253797</v>
      </c>
      <c r="E25" s="9">
        <v>4226.74</v>
      </c>
      <c r="F25" s="8">
        <f>E25/E11</f>
        <v>252.82569685369063</v>
      </c>
    </row>
    <row r="26" spans="1:6" s="1" customFormat="1" ht="24.75" customHeight="1">
      <c r="A26" s="23" t="s">
        <v>13</v>
      </c>
      <c r="B26" s="24" t="s">
        <v>50</v>
      </c>
      <c r="C26" s="31">
        <v>80.03</v>
      </c>
      <c r="D26" s="8">
        <f t="shared" si="0"/>
        <v>4.1485666891296455</v>
      </c>
      <c r="E26" s="9">
        <v>714.822</v>
      </c>
      <c r="F26" s="8">
        <f>E26/E11</f>
        <v>42.757626510348125</v>
      </c>
    </row>
    <row r="27" spans="1:6" ht="27.75" customHeight="1">
      <c r="A27" s="23" t="s">
        <v>14</v>
      </c>
      <c r="B27" s="24" t="s">
        <v>51</v>
      </c>
      <c r="C27" s="31"/>
      <c r="D27" s="8">
        <f t="shared" si="0"/>
        <v>0</v>
      </c>
      <c r="E27" s="11"/>
      <c r="F27" s="8">
        <f>E27/$C$11</f>
        <v>0</v>
      </c>
    </row>
    <row r="28" spans="1:6" s="1" customFormat="1" ht="24" customHeight="1">
      <c r="A28" s="23" t="s">
        <v>15</v>
      </c>
      <c r="B28" s="24" t="s">
        <v>52</v>
      </c>
      <c r="C28" s="31">
        <v>5707.32</v>
      </c>
      <c r="D28" s="8">
        <f t="shared" si="0"/>
        <v>295.8540251930952</v>
      </c>
      <c r="E28" s="9">
        <f>2641+297.04+563.9</f>
        <v>3501.94</v>
      </c>
      <c r="F28" s="8">
        <f>E28/E11</f>
        <v>209.47122861586314</v>
      </c>
    </row>
    <row r="29" spans="1:6" s="1" customFormat="1" ht="34.5" customHeight="1">
      <c r="A29" s="23" t="s">
        <v>16</v>
      </c>
      <c r="B29" s="24" t="s">
        <v>53</v>
      </c>
      <c r="C29" s="31">
        <v>810.48</v>
      </c>
      <c r="D29" s="8">
        <f t="shared" si="0"/>
        <v>42.01337411228034</v>
      </c>
      <c r="E29" s="9">
        <f>E28*14.2%</f>
        <v>497.27547999999996</v>
      </c>
      <c r="F29" s="8">
        <f>E29/E11</f>
        <v>29.744914463452563</v>
      </c>
    </row>
    <row r="30" spans="1:6" ht="24" customHeight="1">
      <c r="A30" s="23" t="s">
        <v>17</v>
      </c>
      <c r="B30" s="27" t="s">
        <v>54</v>
      </c>
      <c r="C30" s="31">
        <v>0</v>
      </c>
      <c r="D30" s="8">
        <f t="shared" si="0"/>
        <v>0</v>
      </c>
      <c r="E30" s="11">
        <v>104.62</v>
      </c>
      <c r="F30" s="8">
        <f>E30/E11</f>
        <v>6.25792558918531</v>
      </c>
    </row>
    <row r="31" spans="1:6" ht="24" customHeight="1">
      <c r="A31" s="23" t="s">
        <v>18</v>
      </c>
      <c r="B31" s="27" t="s">
        <v>55</v>
      </c>
      <c r="C31" s="31">
        <v>0</v>
      </c>
      <c r="D31" s="8">
        <f t="shared" si="0"/>
        <v>0</v>
      </c>
      <c r="E31" s="11"/>
      <c r="F31" s="8">
        <f>E31/E11</f>
        <v>0</v>
      </c>
    </row>
    <row r="32" spans="1:6" ht="19.5" customHeight="1">
      <c r="A32" s="23" t="s">
        <v>20</v>
      </c>
      <c r="B32" s="27" t="s">
        <v>56</v>
      </c>
      <c r="C32" s="31">
        <v>32.67</v>
      </c>
      <c r="D32" s="8">
        <f t="shared" si="0"/>
        <v>1.69353584573117</v>
      </c>
      <c r="E32" s="11">
        <f>20.06+12.8+5.8+20.25+4.4+5+419.3</f>
        <v>487.61</v>
      </c>
      <c r="F32" s="8">
        <f>E32/E11</f>
        <v>29.166766359612396</v>
      </c>
    </row>
    <row r="33" spans="1:6" s="1" customFormat="1" ht="24.75" customHeight="1">
      <c r="A33" s="23" t="s">
        <v>21</v>
      </c>
      <c r="B33" s="24" t="s">
        <v>57</v>
      </c>
      <c r="C33" s="31">
        <v>542.43</v>
      </c>
      <c r="D33" s="8">
        <f t="shared" si="0"/>
        <v>28.118293504743143</v>
      </c>
      <c r="E33" s="9">
        <v>1393.3</v>
      </c>
      <c r="F33" s="8">
        <f>E33/E11</f>
        <v>83.34130876899151</v>
      </c>
    </row>
    <row r="34" spans="1:6" s="1" customFormat="1" ht="36.75" customHeight="1">
      <c r="A34" s="23" t="s">
        <v>22</v>
      </c>
      <c r="B34" s="24" t="s">
        <v>58</v>
      </c>
      <c r="C34" s="31">
        <v>3184.53</v>
      </c>
      <c r="D34" s="8">
        <f t="shared" si="0"/>
        <v>165.07853403141362</v>
      </c>
      <c r="E34" s="9">
        <v>2324.1</v>
      </c>
      <c r="F34" s="8">
        <f>E34/E11</f>
        <v>139.01782509869602</v>
      </c>
    </row>
    <row r="35" spans="1:6" ht="27" customHeight="1">
      <c r="A35" s="23" t="s">
        <v>23</v>
      </c>
      <c r="B35" s="24" t="s">
        <v>59</v>
      </c>
      <c r="C35" s="31"/>
      <c r="D35" s="10" t="s">
        <v>46</v>
      </c>
      <c r="E35" s="12"/>
      <c r="F35" s="10" t="s">
        <v>46</v>
      </c>
    </row>
    <row r="36" spans="1:6" ht="36" customHeight="1">
      <c r="A36" s="23" t="s">
        <v>24</v>
      </c>
      <c r="B36" s="24" t="s">
        <v>60</v>
      </c>
      <c r="C36" s="31"/>
      <c r="D36" s="10" t="s">
        <v>46</v>
      </c>
      <c r="E36" s="12"/>
      <c r="F36" s="10" t="s">
        <v>46</v>
      </c>
    </row>
    <row r="37" spans="1:6" s="1" customFormat="1" ht="33.75" customHeight="1">
      <c r="A37" s="23" t="s">
        <v>25</v>
      </c>
      <c r="B37" s="24" t="s">
        <v>64</v>
      </c>
      <c r="C37" s="33">
        <f>C21+C25+C26+C27+C28+C29+C30+C31+C32+C33+C34+C35-C36</f>
        <v>25222.969999999998</v>
      </c>
      <c r="D37" s="8">
        <f>C37/$C$11</f>
        <v>1307.4993520294436</v>
      </c>
      <c r="E37" s="9">
        <f>E21+E25+E26+E28+E29+E30+E32+E33+E34+E35+E36</f>
        <v>28435.087479999995</v>
      </c>
      <c r="F37" s="8">
        <f>E37/E11</f>
        <v>1700.8665797344177</v>
      </c>
    </row>
    <row r="38" spans="1:6" s="1" customFormat="1" ht="18.75" customHeight="1">
      <c r="A38" s="23" t="s">
        <v>26</v>
      </c>
      <c r="B38" s="27" t="s">
        <v>61</v>
      </c>
      <c r="C38" s="33">
        <v>0.87</v>
      </c>
      <c r="D38" s="8">
        <v>0.04</v>
      </c>
      <c r="E38" s="9"/>
      <c r="F38" s="8">
        <f>E38/$C$11</f>
        <v>0</v>
      </c>
    </row>
    <row r="39" spans="1:6" ht="23.25" customHeight="1">
      <c r="A39" s="23" t="s">
        <v>27</v>
      </c>
      <c r="B39" s="28" t="s">
        <v>65</v>
      </c>
      <c r="C39" s="33">
        <v>25224.07</v>
      </c>
      <c r="D39" s="8">
        <v>1307.55</v>
      </c>
      <c r="E39" s="9">
        <f>E37</f>
        <v>28435.087479999995</v>
      </c>
      <c r="F39" s="8">
        <f>E39/E11</f>
        <v>1700.8665797344177</v>
      </c>
    </row>
    <row r="40" spans="1:6" ht="15">
      <c r="A40" s="29"/>
      <c r="B40" s="29"/>
      <c r="C40" s="32"/>
      <c r="D40" s="29"/>
      <c r="E40" s="29"/>
      <c r="F40" s="29"/>
    </row>
  </sheetData>
  <mergeCells count="35">
    <mergeCell ref="C1:F1"/>
    <mergeCell ref="A2:F2"/>
    <mergeCell ref="A3:A4"/>
    <mergeCell ref="B3:B4"/>
    <mergeCell ref="C3:D4"/>
    <mergeCell ref="E3:F4"/>
    <mergeCell ref="B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F17"/>
    <mergeCell ref="A18:A20"/>
    <mergeCell ref="B18:B20"/>
    <mergeCell ref="C18:D19"/>
    <mergeCell ref="E18:F19"/>
  </mergeCells>
  <printOptions/>
  <pageMargins left="0.7874015748031497" right="0.7874015748031497" top="0.3937007874015748" bottom="0.3937007874015748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нехаева</dc:creator>
  <cp:keywords/>
  <dc:description/>
  <cp:lastModifiedBy>Jurist</cp:lastModifiedBy>
  <cp:lastPrinted>2011-10-12T07:48:00Z</cp:lastPrinted>
  <dcterms:created xsi:type="dcterms:W3CDTF">2006-01-19T08:40:02Z</dcterms:created>
  <dcterms:modified xsi:type="dcterms:W3CDTF">2011-10-12T07:48:19Z</dcterms:modified>
  <cp:category/>
  <cp:version/>
  <cp:contentType/>
  <cp:contentStatus/>
</cp:coreProperties>
</file>